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封面" sheetId="5" r:id="rId1"/>
    <sheet name="学校基本情况表" sheetId="6" r:id="rId2"/>
    <sheet name="学校住宿费成本支出明细表" sheetId="3" r:id="rId3"/>
    <sheet name="学校教育成本支出明细表" sheetId="7" r:id="rId4"/>
  </sheets>
  <definedNames>
    <definedName name="_xlnm.Print_Titles" localSheetId="1">学校基本情况表!$4:$4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<sst xmlns="http://schemas.openxmlformats.org/spreadsheetml/2006/main" count="143" uniqueCount="93">
  <si>
    <r>
      <rPr>
        <b/>
        <sz val="22"/>
        <rFont val="华文中宋"/>
        <charset val="134"/>
      </rPr>
      <t xml:space="preserve"> </t>
    </r>
    <r>
      <rPr>
        <b/>
        <sz val="22"/>
        <rFont val="宋体"/>
        <charset val="134"/>
      </rPr>
      <t>学校教育住宿定价成本监审表</t>
    </r>
  </si>
  <si>
    <r>
      <rPr>
        <b/>
        <sz val="14"/>
        <rFont val="宋体"/>
        <charset val="134"/>
      </rPr>
      <t xml:space="preserve">学 校 名 称 </t>
    </r>
    <r>
      <rPr>
        <b/>
        <u/>
        <sz val="14"/>
        <rFont val="宋体"/>
        <charset val="134"/>
      </rPr>
      <t xml:space="preserve">  周口市颍河职业中等专业学校                                 </t>
    </r>
    <r>
      <rPr>
        <b/>
        <sz val="14"/>
        <rFont val="宋体"/>
        <charset val="134"/>
      </rPr>
      <t xml:space="preserve">      </t>
    </r>
  </si>
  <si>
    <r>
      <rPr>
        <b/>
        <sz val="14"/>
        <rFont val="宋体"/>
        <charset val="134"/>
      </rPr>
      <t xml:space="preserve">学 校 类 别 </t>
    </r>
    <r>
      <rPr>
        <b/>
        <u/>
        <sz val="14"/>
        <rFont val="宋体"/>
        <charset val="134"/>
      </rPr>
      <t xml:space="preserve">  中等职业学校                                 </t>
    </r>
    <r>
      <rPr>
        <b/>
        <sz val="14"/>
        <rFont val="宋体"/>
        <charset val="134"/>
      </rPr>
      <t xml:space="preserve">     </t>
    </r>
  </si>
  <si>
    <r>
      <t xml:space="preserve">法 人 代 表 </t>
    </r>
    <r>
      <rPr>
        <b/>
        <u/>
        <sz val="14"/>
        <rFont val="宋体"/>
        <charset val="134"/>
      </rPr>
      <t xml:space="preserve">     何向阳                           </t>
    </r>
  </si>
  <si>
    <r>
      <rPr>
        <b/>
        <sz val="14"/>
        <rFont val="宋体"/>
        <charset val="134"/>
      </rPr>
      <t xml:space="preserve">学 校 地 址 </t>
    </r>
    <r>
      <rPr>
        <b/>
        <u/>
        <sz val="14"/>
        <rFont val="宋体"/>
        <charset val="134"/>
      </rPr>
      <t xml:space="preserve">河南省周口市川汇区神农路与武盛大道交叉口路东     </t>
    </r>
  </si>
  <si>
    <r>
      <t xml:space="preserve">邮 政 编 码 </t>
    </r>
    <r>
      <rPr>
        <b/>
        <u/>
        <sz val="14"/>
        <rFont val="宋体"/>
        <charset val="134"/>
      </rPr>
      <t xml:space="preserve">     466000                        </t>
    </r>
  </si>
  <si>
    <r>
      <t xml:space="preserve">财务负责人 </t>
    </r>
    <r>
      <rPr>
        <b/>
        <u/>
        <sz val="14"/>
        <rFont val="宋体"/>
        <charset val="134"/>
      </rPr>
      <t xml:space="preserve">       曹阳                         </t>
    </r>
  </si>
  <si>
    <r>
      <t xml:space="preserve">填  表  人 </t>
    </r>
    <r>
      <rPr>
        <b/>
        <u/>
        <sz val="14"/>
        <rFont val="宋体"/>
        <charset val="134"/>
      </rPr>
      <t xml:space="preserve">      曹阳                          </t>
    </r>
  </si>
  <si>
    <r>
      <t xml:space="preserve">电      话 </t>
    </r>
    <r>
      <rPr>
        <b/>
        <u/>
        <sz val="14"/>
        <rFont val="宋体"/>
        <charset val="134"/>
      </rPr>
      <t xml:space="preserve">     18603878264                    </t>
    </r>
  </si>
  <si>
    <r>
      <rPr>
        <b/>
        <sz val="14"/>
        <rFont val="宋体"/>
        <charset val="134"/>
      </rPr>
      <t xml:space="preserve">传      真 </t>
    </r>
    <r>
      <rPr>
        <b/>
        <u/>
        <sz val="14"/>
        <rFont val="宋体"/>
        <charset val="134"/>
      </rPr>
      <t xml:space="preserve">                                    </t>
    </r>
  </si>
  <si>
    <t>　　　　学校盖章</t>
  </si>
  <si>
    <t>　　　年　　月　　日</t>
  </si>
  <si>
    <t>表1：</t>
  </si>
  <si>
    <t>学校基本情况调查表</t>
  </si>
  <si>
    <t>单位：人.元</t>
  </si>
  <si>
    <t>项          目</t>
  </si>
  <si>
    <t>栏次及关系</t>
  </si>
  <si>
    <t>2023年</t>
  </si>
  <si>
    <t>2024年</t>
  </si>
  <si>
    <t>2025年</t>
  </si>
  <si>
    <t>三年平均</t>
  </si>
  <si>
    <t>一、班级数（个）</t>
  </si>
  <si>
    <t>二、学生总数（人）</t>
  </si>
  <si>
    <t>三、享受助（奖）学金学生人数（人）</t>
  </si>
  <si>
    <t>四、单位定编人数（人）</t>
  </si>
  <si>
    <t>五、教职工总数（人）</t>
  </si>
  <si>
    <t>（一）在职教职工人数</t>
  </si>
  <si>
    <t xml:space="preserve"> 其中：临时人员人数</t>
  </si>
  <si>
    <t>（二）离、退休人数</t>
  </si>
  <si>
    <t>（三）其他人员</t>
  </si>
  <si>
    <t>六、固定资产年末总值（元）</t>
  </si>
  <si>
    <t>（一）房屋建筑物</t>
  </si>
  <si>
    <r>
      <rPr>
        <sz val="10"/>
        <rFont val="Times New Roman"/>
        <charset val="0"/>
      </rPr>
      <t>1</t>
    </r>
    <r>
      <rPr>
        <sz val="10"/>
        <rFont val="宋体"/>
        <charset val="134"/>
      </rPr>
      <t>、办公用房</t>
    </r>
  </si>
  <si>
    <r>
      <rPr>
        <sz val="10"/>
        <rFont val="Times New Roman"/>
        <charset val="0"/>
      </rPr>
      <t>2</t>
    </r>
    <r>
      <rPr>
        <sz val="10"/>
        <rFont val="宋体"/>
        <charset val="134"/>
      </rPr>
      <t>、教学</t>
    </r>
    <r>
      <rPr>
        <sz val="10"/>
        <rFont val="宋体"/>
        <charset val="134"/>
      </rPr>
      <t>用房</t>
    </r>
  </si>
  <si>
    <r>
      <rPr>
        <sz val="10"/>
        <rFont val="Times New Roman"/>
        <charset val="0"/>
      </rPr>
      <t>3</t>
    </r>
    <r>
      <rPr>
        <sz val="10"/>
        <rFont val="宋体"/>
        <charset val="134"/>
      </rPr>
      <t>、学生宿舍用房</t>
    </r>
  </si>
  <si>
    <r>
      <rPr>
        <sz val="10"/>
        <rFont val="Times New Roman"/>
        <charset val="0"/>
      </rPr>
      <t>4</t>
    </r>
    <r>
      <rPr>
        <sz val="10"/>
        <rFont val="宋体"/>
        <charset val="134"/>
      </rPr>
      <t>、其他</t>
    </r>
  </si>
  <si>
    <t>（二）专用设备</t>
  </si>
  <si>
    <t>（三）一般设备</t>
  </si>
  <si>
    <t>（四）交通工具</t>
  </si>
  <si>
    <t>（五）图书</t>
  </si>
  <si>
    <t>（六）其他固定资产</t>
  </si>
  <si>
    <t>七、年总收入</t>
  </si>
  <si>
    <t>八、年总支出</t>
  </si>
  <si>
    <t>住宿成本支出明细表</t>
  </si>
  <si>
    <t>项   目</t>
  </si>
  <si>
    <t>备  注</t>
  </si>
  <si>
    <t>一、人员支出</t>
  </si>
  <si>
    <t>1=2+…+7</t>
  </si>
  <si>
    <t>1.职工工资</t>
  </si>
  <si>
    <t>2.职工福利费</t>
  </si>
  <si>
    <t>3.社会保险费</t>
  </si>
  <si>
    <t>4.住房公积金</t>
  </si>
  <si>
    <t>5.工会经费</t>
  </si>
  <si>
    <t>6.职工教育经费</t>
  </si>
  <si>
    <t>二、商品和服务费</t>
  </si>
  <si>
    <t>8=9+…+22</t>
  </si>
  <si>
    <t>1.办公费</t>
  </si>
  <si>
    <t>2.印刷费</t>
  </si>
  <si>
    <t>3.水电费</t>
  </si>
  <si>
    <t>4.邮电费</t>
  </si>
  <si>
    <t>5.差旅费</t>
  </si>
  <si>
    <t>6.交通费</t>
  </si>
  <si>
    <t>7.业务招待费</t>
  </si>
  <si>
    <t>8.维修维护费</t>
  </si>
  <si>
    <t>9.学生活动费</t>
  </si>
  <si>
    <t>10.中介费</t>
  </si>
  <si>
    <t>11.工会经费</t>
  </si>
  <si>
    <t>12.劳务费</t>
  </si>
  <si>
    <t>13.物业管理费</t>
  </si>
  <si>
    <t>14.其他商品和服务支出</t>
  </si>
  <si>
    <t>三、对个人和家庭的补助费用</t>
  </si>
  <si>
    <t>23=24+25+26</t>
  </si>
  <si>
    <t>1.离退休费</t>
  </si>
  <si>
    <t>2.奖助学金</t>
  </si>
  <si>
    <t>3.医疗费</t>
  </si>
  <si>
    <t>四、财务费用</t>
  </si>
  <si>
    <t>27=28+29</t>
  </si>
  <si>
    <t>1.手续费</t>
  </si>
  <si>
    <t>2.利息收入</t>
  </si>
  <si>
    <t>五、资产折旧及摊销</t>
  </si>
  <si>
    <t>30=31+32</t>
  </si>
  <si>
    <t>1.固定资产折旧</t>
  </si>
  <si>
    <t>2.无形资产摊销</t>
  </si>
  <si>
    <t>六、总成本</t>
  </si>
  <si>
    <t>33=1+8+23+27+30</t>
  </si>
  <si>
    <t>七、学生数（人）</t>
  </si>
  <si>
    <t>八、生均住宿成本（元/年）</t>
  </si>
  <si>
    <t>35=33/34</t>
  </si>
  <si>
    <t>教育培养成本支出明细表</t>
  </si>
  <si>
    <t>11.培训费</t>
  </si>
  <si>
    <t>12.专用材料费</t>
  </si>
  <si>
    <t>13.税费</t>
  </si>
  <si>
    <t>八、生均教育培养成本（元/年）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</si>
</sst>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_);[Red]\(#,##0.00\)"/>
    <numFmt numFmtId="179" formatCode="0_ "/>
  </numFmts>
  <fonts count="40">
    <font>
      <sz val="12"/>
      <name val="宋体"/>
      <charset val="134"/>
    </font>
    <font>
      <sz val="22"/>
      <color indexed="8"/>
      <name val="方正小标宋简体"/>
      <charset val="134"/>
    </font>
    <font>
      <sz val="12"/>
      <name val="方正小标宋简体"/>
      <charset val="134"/>
    </font>
    <font>
      <sz val="10.5"/>
      <color rgb="FF00000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22"/>
      <name val="方正小标宋简体"/>
      <charset val="134"/>
    </font>
    <font>
      <b/>
      <sz val="16"/>
      <name val="华文中宋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Times New Roman"/>
      <charset val="0"/>
    </font>
    <font>
      <sz val="11"/>
      <name val="楷体_GB2312"/>
      <charset val="0"/>
    </font>
    <font>
      <sz val="10"/>
      <name val="楷体_GB2312"/>
      <charset val="0"/>
    </font>
    <font>
      <b/>
      <sz val="22"/>
      <name val="华文中宋"/>
      <charset val="134"/>
    </font>
    <font>
      <b/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u/>
      <sz val="14"/>
      <name val="宋体"/>
      <charset val="134"/>
    </font>
    <font>
      <b/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3" applyNumberFormat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4" borderId="13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176" fontId="6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177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177" fontId="7" fillId="0" borderId="2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177" fontId="7" fillId="0" borderId="3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 applyProtection="1">
      <alignment horizontal="left" vertical="center" wrapText="1"/>
    </xf>
    <xf numFmtId="177" fontId="7" fillId="0" borderId="1" xfId="0" applyNumberFormat="1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178" fontId="6" fillId="0" borderId="0" xfId="0" applyNumberFormat="1" applyFont="1" applyFill="1" applyAlignment="1" applyProtection="1">
      <alignment vertical="center"/>
      <protection locked="0"/>
    </xf>
    <xf numFmtId="43" fontId="6" fillId="0" borderId="0" xfId="0" applyNumberFormat="1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/>
    </xf>
    <xf numFmtId="179" fontId="0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left" vertical="center" indent="1"/>
    </xf>
    <xf numFmtId="0" fontId="6" fillId="0" borderId="1" xfId="0" applyFont="1" applyFill="1" applyBorder="1" applyAlignment="1" applyProtection="1">
      <alignment horizontal="left" vertical="center" indent="2"/>
    </xf>
    <xf numFmtId="0" fontId="15" fillId="0" borderId="1" xfId="0" applyFont="1" applyFill="1" applyBorder="1" applyAlignment="1" applyProtection="1">
      <alignment horizontal="left" vertical="center" indent="2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 applyProtection="1">
      <alignment horizontal="left" vertical="center"/>
    </xf>
    <xf numFmtId="0" fontId="16" fillId="0" borderId="9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178" fontId="6" fillId="0" borderId="0" xfId="0" applyNumberFormat="1" applyFont="1" applyFill="1" applyAlignment="1" applyProtection="1">
      <alignment horizontal="center" vertical="center"/>
      <protection locked="0"/>
    </xf>
    <xf numFmtId="43" fontId="6" fillId="0" borderId="0" xfId="0" applyNumberFormat="1" applyFont="1" applyFill="1" applyAlignment="1" applyProtection="1">
      <alignment vertical="center"/>
    </xf>
    <xf numFmtId="43" fontId="6" fillId="0" borderId="0" xfId="0" applyNumberFormat="1" applyFont="1" applyFill="1" applyAlignment="1" applyProtection="1">
      <alignment vertical="center" wrapText="1"/>
    </xf>
    <xf numFmtId="43" fontId="6" fillId="0" borderId="0" xfId="0" applyNumberFormat="1" applyFont="1" applyFill="1" applyAlignment="1" applyProtection="1">
      <alignment horizontal="center" vertical="center" wrapText="1"/>
    </xf>
    <xf numFmtId="43" fontId="6" fillId="0" borderId="0" xfId="0" applyNumberFormat="1" applyFont="1" applyFill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B10" sqref="B10:E10"/>
    </sheetView>
  </sheetViews>
  <sheetFormatPr defaultColWidth="9" defaultRowHeight="14.25" outlineLevelCol="4"/>
  <cols>
    <col min="2" max="2" width="24.5" customWidth="1"/>
    <col min="5" max="5" width="21" customWidth="1"/>
  </cols>
  <sheetData>
    <row r="1" ht="67" customHeight="1"/>
    <row r="2" ht="30.75" spans="1:5">
      <c r="A2" s="70" t="s">
        <v>0</v>
      </c>
    </row>
    <row r="3" ht="29" customHeight="1" spans="1:5">
      <c r="A3" s="70"/>
    </row>
    <row r="4" ht="46" customHeight="1" spans="1:5">
      <c r="A4" s="6"/>
      <c r="B4" s="71" t="s">
        <v>1</v>
      </c>
      <c r="C4" s="71"/>
      <c r="D4" s="71"/>
      <c r="E4" s="71"/>
    </row>
    <row r="5" ht="46" customHeight="1" spans="1:5">
      <c r="A5" s="6"/>
      <c r="B5" s="71" t="s">
        <v>2</v>
      </c>
      <c r="C5" s="71"/>
      <c r="D5" s="71"/>
      <c r="E5" s="71"/>
    </row>
    <row r="6" ht="46" customHeight="1" spans="1:5">
      <c r="A6" s="6"/>
      <c r="B6" s="71" t="s">
        <v>3</v>
      </c>
      <c r="C6" s="71"/>
      <c r="D6" s="71"/>
      <c r="E6" s="71"/>
    </row>
    <row r="7" ht="46" customHeight="1" spans="1:5">
      <c r="A7" s="6"/>
      <c r="B7" s="71" t="s">
        <v>4</v>
      </c>
      <c r="C7" s="71"/>
      <c r="D7" s="71"/>
      <c r="E7" s="71"/>
    </row>
    <row r="8" ht="46" customHeight="1" spans="1:5">
      <c r="A8" s="6"/>
      <c r="B8" s="71" t="s">
        <v>5</v>
      </c>
      <c r="C8" s="71"/>
      <c r="D8" s="71"/>
      <c r="E8" s="71"/>
    </row>
    <row r="9" ht="46" customHeight="1" spans="1:5">
      <c r="A9" s="6"/>
      <c r="B9" s="71" t="s">
        <v>6</v>
      </c>
      <c r="C9" s="71"/>
      <c r="D9" s="71"/>
      <c r="E9" s="71"/>
    </row>
    <row r="10" ht="46" customHeight="1" spans="1:5">
      <c r="A10" s="6"/>
      <c r="B10" s="71" t="s">
        <v>7</v>
      </c>
      <c r="C10" s="71"/>
      <c r="D10" s="71"/>
      <c r="E10" s="71"/>
    </row>
    <row r="11" ht="46" customHeight="1" spans="1:5">
      <c r="A11" s="6"/>
      <c r="B11" s="71" t="s">
        <v>8</v>
      </c>
      <c r="C11" s="71"/>
      <c r="D11" s="71"/>
      <c r="E11" s="71"/>
    </row>
    <row r="12" ht="46" customHeight="1" spans="1:5">
      <c r="A12" s="6"/>
      <c r="B12" s="71" t="s">
        <v>9</v>
      </c>
      <c r="C12" s="71"/>
      <c r="D12" s="71"/>
      <c r="E12" s="71"/>
    </row>
    <row r="13" ht="48" customHeight="1" spans="1:5">
      <c r="A13" s="6"/>
      <c r="B13" s="6"/>
      <c r="C13" s="6"/>
      <c r="D13" s="71" t="s">
        <v>10</v>
      </c>
      <c r="E13" s="6"/>
    </row>
    <row r="14" ht="48" customHeight="1" spans="1:5">
      <c r="A14" s="6"/>
      <c r="B14" s="6"/>
      <c r="C14" s="6"/>
      <c r="D14" s="71" t="s">
        <v>11</v>
      </c>
      <c r="E14" s="6"/>
    </row>
  </sheetData>
  <mergeCells count="12">
    <mergeCell ref="A2:E2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D13:E13"/>
    <mergeCell ref="D14:E14"/>
  </mergeCells>
  <pageMargins left="0.751388888888889" right="0.751388888888889" top="1" bottom="1" header="0.511111111111111" footer="0.511111111111111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zoomScaleSheetLayoutView="60" workbookViewId="0">
      <selection activeCell="G27" sqref="G27"/>
    </sheetView>
  </sheetViews>
  <sheetFormatPr defaultColWidth="9" defaultRowHeight="21.75" customHeight="1" outlineLevelCol="5"/>
  <cols>
    <col min="1" max="1" width="27.375" style="33" customWidth="1"/>
    <col min="2" max="2" width="6.625" style="34" customWidth="1"/>
    <col min="3" max="3" width="9.5" style="35" customWidth="1"/>
    <col min="4" max="5" width="9.5" style="36" customWidth="1"/>
    <col min="6" max="6" width="15" style="36" customWidth="1"/>
    <col min="7" max="16384" width="9" style="33"/>
  </cols>
  <sheetData>
    <row r="1" customHeight="1" spans="1:6">
      <c r="A1" s="33" t="s">
        <v>12</v>
      </c>
    </row>
    <row r="2" ht="34" customHeight="1" spans="1:6">
      <c r="A2" s="37" t="s">
        <v>13</v>
      </c>
      <c r="B2" s="37"/>
      <c r="C2" s="37"/>
      <c r="D2" s="38"/>
      <c r="E2" s="38"/>
      <c r="F2" s="38"/>
    </row>
    <row r="3" ht="18" customHeight="1" spans="1:6">
      <c r="A3" s="39"/>
      <c r="B3" s="39"/>
      <c r="C3" s="39"/>
      <c r="D3" s="40"/>
      <c r="E3" s="40"/>
      <c r="F3" s="40" t="s">
        <v>14</v>
      </c>
    </row>
    <row r="4" s="28" customFormat="1" ht="33" customHeight="1" spans="1:6">
      <c r="A4" s="41" t="s">
        <v>15</v>
      </c>
      <c r="B4" s="42" t="s">
        <v>16</v>
      </c>
      <c r="C4" s="41" t="s">
        <v>17</v>
      </c>
      <c r="D4" s="43" t="s">
        <v>18</v>
      </c>
      <c r="E4" s="43" t="s">
        <v>19</v>
      </c>
      <c r="F4" s="44" t="s">
        <v>20</v>
      </c>
    </row>
    <row r="5" s="28" customFormat="1" ht="23" customHeight="1" spans="1:6">
      <c r="A5" s="45" t="s">
        <v>21</v>
      </c>
      <c r="B5" s="42">
        <v>1</v>
      </c>
      <c r="C5" s="41">
        <v>3</v>
      </c>
      <c r="D5" s="43">
        <v>5</v>
      </c>
      <c r="E5" s="43">
        <v>6</v>
      </c>
      <c r="F5" s="46">
        <f>(C5+D5+E5)/3</f>
        <v>4.66666666666667</v>
      </c>
    </row>
    <row r="6" s="29" customFormat="1" ht="23" customHeight="1" spans="1:6">
      <c r="A6" s="47" t="s">
        <v>22</v>
      </c>
      <c r="B6" s="25">
        <v>2</v>
      </c>
      <c r="C6" s="25">
        <v>66</v>
      </c>
      <c r="D6" s="26">
        <v>116</v>
      </c>
      <c r="E6" s="26">
        <v>160</v>
      </c>
      <c r="F6" s="44">
        <f>(C6+D6+E6)/3</f>
        <v>114</v>
      </c>
    </row>
    <row r="7" s="29" customFormat="1" ht="23" customHeight="1" spans="1:6">
      <c r="A7" s="45" t="s">
        <v>23</v>
      </c>
      <c r="B7" s="42">
        <v>3</v>
      </c>
      <c r="C7" s="25"/>
      <c r="D7" s="26"/>
      <c r="E7" s="26"/>
      <c r="F7" s="44">
        <f t="shared" ref="F7:F26" si="0">(C7+D7+E7)/3</f>
        <v>0</v>
      </c>
    </row>
    <row r="8" s="29" customFormat="1" ht="23" customHeight="1" spans="1:6">
      <c r="A8" s="47" t="s">
        <v>24</v>
      </c>
      <c r="B8" s="25">
        <v>4</v>
      </c>
      <c r="C8" s="25"/>
      <c r="D8" s="26"/>
      <c r="E8" s="26"/>
      <c r="F8" s="44">
        <f t="shared" si="0"/>
        <v>0</v>
      </c>
    </row>
    <row r="9" s="29" customFormat="1" ht="23" customHeight="1" spans="1:6">
      <c r="A9" s="45" t="s">
        <v>25</v>
      </c>
      <c r="B9" s="42">
        <v>5</v>
      </c>
      <c r="C9" s="25">
        <v>30</v>
      </c>
      <c r="D9" s="26">
        <v>37</v>
      </c>
      <c r="E9" s="26">
        <v>35</v>
      </c>
      <c r="F9" s="44">
        <f t="shared" si="0"/>
        <v>34</v>
      </c>
    </row>
    <row r="10" s="29" customFormat="1" ht="23" customHeight="1" spans="1:6">
      <c r="A10" s="48" t="s">
        <v>26</v>
      </c>
      <c r="B10" s="25">
        <v>6</v>
      </c>
      <c r="C10" s="25">
        <v>19</v>
      </c>
      <c r="D10" s="26">
        <v>26</v>
      </c>
      <c r="E10" s="26">
        <v>24</v>
      </c>
      <c r="F10" s="44">
        <f t="shared" si="0"/>
        <v>23</v>
      </c>
    </row>
    <row r="11" s="29" customFormat="1" ht="23" customHeight="1" spans="1:6">
      <c r="A11" s="49" t="s">
        <v>27</v>
      </c>
      <c r="B11" s="42">
        <v>7</v>
      </c>
      <c r="C11" s="25"/>
      <c r="D11" s="26"/>
      <c r="E11" s="26"/>
      <c r="F11" s="44">
        <f t="shared" si="0"/>
        <v>0</v>
      </c>
    </row>
    <row r="12" s="29" customFormat="1" ht="23" customHeight="1" spans="1:6">
      <c r="A12" s="48" t="s">
        <v>28</v>
      </c>
      <c r="B12" s="25">
        <v>8</v>
      </c>
      <c r="C12" s="25"/>
      <c r="D12" s="26"/>
      <c r="E12" s="26"/>
      <c r="F12" s="44">
        <f t="shared" si="0"/>
        <v>0</v>
      </c>
    </row>
    <row r="13" s="29" customFormat="1" ht="23" customHeight="1" spans="1:6">
      <c r="A13" s="48" t="s">
        <v>29</v>
      </c>
      <c r="B13" s="42">
        <v>9</v>
      </c>
      <c r="C13" s="25">
        <v>11</v>
      </c>
      <c r="D13" s="26">
        <v>11</v>
      </c>
      <c r="E13" s="26">
        <v>11</v>
      </c>
      <c r="F13" s="44">
        <f t="shared" si="0"/>
        <v>11</v>
      </c>
    </row>
    <row r="14" s="29" customFormat="1" ht="23" customHeight="1" spans="1:6">
      <c r="A14" s="47" t="s">
        <v>30</v>
      </c>
      <c r="B14" s="25">
        <v>10</v>
      </c>
      <c r="C14" s="25"/>
      <c r="D14" s="26"/>
      <c r="E14" s="26"/>
      <c r="F14" s="44">
        <f t="shared" si="0"/>
        <v>0</v>
      </c>
    </row>
    <row r="15" s="29" customFormat="1" ht="23" customHeight="1" spans="1:6">
      <c r="A15" s="48" t="s">
        <v>31</v>
      </c>
      <c r="B15" s="42">
        <v>11</v>
      </c>
      <c r="C15" s="25"/>
      <c r="D15" s="26"/>
      <c r="E15" s="26"/>
      <c r="F15" s="44">
        <f t="shared" si="0"/>
        <v>0</v>
      </c>
    </row>
    <row r="16" s="29" customFormat="1" ht="23" customHeight="1" spans="1:6">
      <c r="A16" s="50" t="s">
        <v>32</v>
      </c>
      <c r="B16" s="25">
        <v>12</v>
      </c>
      <c r="C16" s="25"/>
      <c r="D16" s="26"/>
      <c r="E16" s="26"/>
      <c r="F16" s="44">
        <f t="shared" si="0"/>
        <v>0</v>
      </c>
    </row>
    <row r="17" s="29" customFormat="1" ht="23" customHeight="1" spans="1:6">
      <c r="A17" s="50" t="s">
        <v>33</v>
      </c>
      <c r="B17" s="42">
        <v>13</v>
      </c>
      <c r="C17" s="25"/>
      <c r="D17" s="26"/>
      <c r="E17" s="26"/>
      <c r="F17" s="44">
        <f t="shared" si="0"/>
        <v>0</v>
      </c>
    </row>
    <row r="18" s="29" customFormat="1" ht="23" customHeight="1" spans="1:6">
      <c r="A18" s="50" t="s">
        <v>34</v>
      </c>
      <c r="B18" s="25">
        <v>14</v>
      </c>
      <c r="C18" s="25"/>
      <c r="D18" s="26"/>
      <c r="E18" s="26"/>
      <c r="F18" s="44">
        <f t="shared" si="0"/>
        <v>0</v>
      </c>
    </row>
    <row r="19" s="29" customFormat="1" ht="23" customHeight="1" spans="1:6">
      <c r="A19" s="50" t="s">
        <v>35</v>
      </c>
      <c r="B19" s="42">
        <v>15</v>
      </c>
      <c r="C19" s="25"/>
      <c r="D19" s="26"/>
      <c r="E19" s="26"/>
      <c r="F19" s="44">
        <f t="shared" si="0"/>
        <v>0</v>
      </c>
    </row>
    <row r="20" s="29" customFormat="1" ht="23" customHeight="1" spans="1:6">
      <c r="A20" s="48" t="s">
        <v>36</v>
      </c>
      <c r="B20" s="25">
        <v>16</v>
      </c>
      <c r="C20" s="25"/>
      <c r="D20" s="26"/>
      <c r="E20" s="26"/>
      <c r="F20" s="44">
        <f t="shared" si="0"/>
        <v>0</v>
      </c>
    </row>
    <row r="21" s="29" customFormat="1" ht="23" customHeight="1" spans="1:6">
      <c r="A21" s="48" t="s">
        <v>37</v>
      </c>
      <c r="B21" s="42">
        <v>17</v>
      </c>
      <c r="C21" s="25">
        <v>553600</v>
      </c>
      <c r="D21" s="26">
        <v>553600</v>
      </c>
      <c r="E21" s="26">
        <v>553600</v>
      </c>
      <c r="F21" s="44">
        <f t="shared" si="0"/>
        <v>553600</v>
      </c>
    </row>
    <row r="22" s="29" customFormat="1" ht="23" customHeight="1" spans="1:6">
      <c r="A22" s="48" t="s">
        <v>38</v>
      </c>
      <c r="B22" s="25">
        <v>18</v>
      </c>
      <c r="C22" s="25"/>
      <c r="D22" s="26"/>
      <c r="E22" s="26"/>
      <c r="F22" s="44">
        <f t="shared" si="0"/>
        <v>0</v>
      </c>
    </row>
    <row r="23" s="29" customFormat="1" ht="23" customHeight="1" spans="1:6">
      <c r="A23" s="48" t="s">
        <v>39</v>
      </c>
      <c r="B23" s="42">
        <v>19</v>
      </c>
      <c r="C23" s="25"/>
      <c r="D23" s="26"/>
      <c r="E23" s="26"/>
      <c r="F23" s="44">
        <f t="shared" si="0"/>
        <v>0</v>
      </c>
    </row>
    <row r="24" s="30" customFormat="1" ht="23" customHeight="1" spans="1:6">
      <c r="A24" s="48" t="s">
        <v>40</v>
      </c>
      <c r="B24" s="25">
        <v>20</v>
      </c>
      <c r="C24" s="25">
        <v>188000</v>
      </c>
      <c r="D24" s="26">
        <v>188000</v>
      </c>
      <c r="E24" s="26">
        <v>188000</v>
      </c>
      <c r="F24" s="44">
        <f t="shared" si="0"/>
        <v>188000</v>
      </c>
    </row>
    <row r="25" s="30" customFormat="1" ht="23" customHeight="1" spans="1:6">
      <c r="A25" s="51" t="s">
        <v>41</v>
      </c>
      <c r="B25" s="42">
        <v>21</v>
      </c>
      <c r="C25" s="52">
        <v>739200</v>
      </c>
      <c r="D25" s="26">
        <v>1299200</v>
      </c>
      <c r="E25" s="26">
        <v>1792000</v>
      </c>
      <c r="F25" s="53">
        <f t="shared" si="0"/>
        <v>1276800</v>
      </c>
    </row>
    <row r="26" s="30" customFormat="1" ht="23" customHeight="1" spans="1:6">
      <c r="A26" s="54" t="s">
        <v>42</v>
      </c>
      <c r="B26" s="25">
        <v>22</v>
      </c>
      <c r="C26" s="55">
        <f>学校住宿费成本支出明细表!C36+学校教育成本支出明细表!C36</f>
        <v>605272.7</v>
      </c>
      <c r="D26" s="26">
        <f>学校住宿费成本支出明细表!D36+学校教育成本支出明细表!D36</f>
        <v>1520904.3</v>
      </c>
      <c r="E26" s="26">
        <f>学校住宿费成本支出明细表!E36+学校教育成本支出明细表!E36</f>
        <v>1869936.3</v>
      </c>
      <c r="F26" s="53">
        <f t="shared" si="0"/>
        <v>1332037.76666667</v>
      </c>
    </row>
    <row r="27" s="31" customFormat="1" ht="22.5" customHeight="1" spans="1:6">
      <c r="A27" s="56"/>
      <c r="B27" s="56"/>
      <c r="C27" s="57"/>
      <c r="D27" s="58"/>
      <c r="E27" s="59"/>
      <c r="F27" s="59"/>
    </row>
    <row r="28" s="32" customFormat="1" customHeight="1" spans="1:6">
      <c r="A28" s="60"/>
      <c r="B28" s="61"/>
      <c r="C28" s="62"/>
      <c r="D28" s="63"/>
      <c r="E28" s="63"/>
      <c r="F28" s="63"/>
    </row>
    <row r="29" s="29" customFormat="1" customHeight="1" spans="1:6">
      <c r="A29" s="64"/>
      <c r="B29" s="65"/>
      <c r="C29" s="66"/>
      <c r="D29" s="67"/>
      <c r="E29" s="67"/>
      <c r="F29" s="67"/>
    </row>
    <row r="30" s="29" customFormat="1" customHeight="1" spans="1:6">
      <c r="B30" s="68"/>
      <c r="C30" s="69"/>
      <c r="D30" s="67"/>
      <c r="E30" s="67"/>
      <c r="F30" s="67"/>
    </row>
    <row r="31" s="29" customFormat="1" customHeight="1" spans="1:6">
      <c r="B31" s="68"/>
      <c r="C31" s="69"/>
      <c r="D31" s="67"/>
      <c r="E31" s="67"/>
      <c r="F31" s="67"/>
    </row>
    <row r="32" s="29" customFormat="1" customHeight="1" spans="1:6">
      <c r="B32" s="68"/>
      <c r="C32" s="69"/>
      <c r="D32" s="67"/>
      <c r="E32" s="67"/>
      <c r="F32" s="67"/>
    </row>
    <row r="33" s="29" customFormat="1" customHeight="1" spans="2:6">
      <c r="B33" s="68"/>
      <c r="C33" s="69"/>
      <c r="D33" s="67"/>
      <c r="E33" s="67"/>
      <c r="F33" s="67"/>
    </row>
    <row r="34" s="29" customFormat="1" customHeight="1" spans="2:6">
      <c r="B34" s="68"/>
      <c r="C34" s="69"/>
      <c r="D34" s="67"/>
      <c r="E34" s="67"/>
      <c r="F34" s="67"/>
    </row>
    <row r="35" s="29" customFormat="1" customHeight="1" spans="2:6">
      <c r="B35" s="68"/>
      <c r="C35" s="69"/>
      <c r="D35" s="67"/>
      <c r="E35" s="67"/>
      <c r="F35" s="67"/>
    </row>
    <row r="36" s="29" customFormat="1" customHeight="1" spans="2:6">
      <c r="B36" s="68"/>
      <c r="C36" s="69"/>
      <c r="D36" s="67"/>
      <c r="E36" s="67"/>
      <c r="F36" s="67"/>
    </row>
    <row r="37" s="29" customFormat="1" customHeight="1" spans="2:6">
      <c r="B37" s="68"/>
      <c r="C37" s="69"/>
      <c r="D37" s="67"/>
      <c r="E37" s="67"/>
      <c r="F37" s="67"/>
    </row>
    <row r="38" s="29" customFormat="1" customHeight="1" spans="2:6">
      <c r="B38" s="68"/>
      <c r="C38" s="69"/>
      <c r="D38" s="67"/>
      <c r="E38" s="67"/>
      <c r="F38" s="67"/>
    </row>
    <row r="39" s="29" customFormat="1" customHeight="1" spans="2:6">
      <c r="B39" s="68"/>
      <c r="C39" s="69"/>
      <c r="D39" s="67"/>
      <c r="E39" s="67"/>
      <c r="F39" s="67"/>
    </row>
  </sheetData>
  <mergeCells count="2">
    <mergeCell ref="A2:F2"/>
    <mergeCell ref="A27:D27"/>
  </mergeCells>
  <printOptions horizontalCentered="1"/>
  <pageMargins left="0.551181102362205" right="0.551181102362205" top="0.78740157480315" bottom="0.984251968503937" header="0.511811023622047" footer="0.511811023622047"/>
  <pageSetup paperSize="9" orientation="portrait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A1" sqref="$A1:$XFD1"/>
    </sheetView>
  </sheetViews>
  <sheetFormatPr defaultColWidth="8.8" defaultRowHeight="14.25" outlineLevelCol="6"/>
  <cols>
    <col min="1" max="1" width="16.1" customWidth="1"/>
    <col min="2" max="2" width="8.8" customWidth="1"/>
    <col min="3" max="3" width="10" customWidth="1"/>
    <col min="4" max="5" width="8.5" customWidth="1"/>
    <col min="6" max="6" width="9.625" customWidth="1"/>
    <col min="7" max="7" width="10" customWidth="1"/>
    <col min="9" max="9" width="10.375"/>
  </cols>
  <sheetData>
    <row r="1" ht="29.25" spans="1:7">
      <c r="A1" s="2" t="s">
        <v>43</v>
      </c>
      <c r="B1" s="3"/>
      <c r="C1" s="3"/>
      <c r="D1" s="3"/>
      <c r="E1" s="3"/>
      <c r="F1" s="3"/>
      <c r="G1" s="3"/>
    </row>
    <row r="2" spans="1:7">
      <c r="A2" s="5"/>
      <c r="B2" s="6"/>
      <c r="C2" s="6"/>
      <c r="D2" s="6"/>
      <c r="E2" s="6"/>
      <c r="F2" s="6"/>
      <c r="G2" s="6"/>
    </row>
    <row r="3" ht="24" spans="1:7">
      <c r="A3" s="8" t="s">
        <v>44</v>
      </c>
      <c r="B3" s="8" t="s">
        <v>16</v>
      </c>
      <c r="C3" s="8" t="s">
        <v>17</v>
      </c>
      <c r="D3" s="8" t="s">
        <v>18</v>
      </c>
      <c r="E3" s="8" t="s">
        <v>19</v>
      </c>
      <c r="F3" s="8" t="s">
        <v>20</v>
      </c>
      <c r="G3" s="10" t="s">
        <v>45</v>
      </c>
    </row>
    <row r="4" spans="1:7">
      <c r="A4" s="11" t="s">
        <v>46</v>
      </c>
      <c r="B4" s="12" t="s">
        <v>47</v>
      </c>
      <c r="C4" s="13">
        <f>C5+C6+C7+C8+C9+C10</f>
        <v>62350</v>
      </c>
      <c r="D4" s="13">
        <f>D5+D6+D7+D8+D9+D10</f>
        <v>93353</v>
      </c>
      <c r="E4" s="13">
        <f>E5+E6+E7+E8+E9+E10</f>
        <v>128250</v>
      </c>
      <c r="F4" s="13">
        <f>(C4+D4+E4)/3</f>
        <v>94651</v>
      </c>
      <c r="G4" s="13"/>
    </row>
    <row r="5" spans="1:7">
      <c r="A5" s="12" t="s">
        <v>48</v>
      </c>
      <c r="B5" s="12">
        <v>2</v>
      </c>
      <c r="C5" s="13">
        <v>62350</v>
      </c>
      <c r="D5" s="13">
        <v>93353</v>
      </c>
      <c r="E5" s="13">
        <v>128250</v>
      </c>
      <c r="F5" s="13">
        <f t="shared" ref="F5:F25" si="0">(C5+D5+E5)/3</f>
        <v>94651</v>
      </c>
      <c r="G5" s="13"/>
    </row>
    <row r="6" spans="1:7">
      <c r="A6" s="12" t="s">
        <v>49</v>
      </c>
      <c r="B6" s="12">
        <v>3</v>
      </c>
      <c r="C6" s="13"/>
      <c r="D6" s="13"/>
      <c r="E6" s="13"/>
      <c r="F6" s="13">
        <f t="shared" si="0"/>
        <v>0</v>
      </c>
      <c r="G6" s="13"/>
    </row>
    <row r="7" spans="1:7">
      <c r="A7" s="12" t="s">
        <v>50</v>
      </c>
      <c r="B7" s="12">
        <v>4</v>
      </c>
      <c r="C7" s="13"/>
      <c r="D7" s="13"/>
      <c r="E7" s="13"/>
      <c r="F7" s="13">
        <f t="shared" si="0"/>
        <v>0</v>
      </c>
      <c r="G7" s="13"/>
    </row>
    <row r="8" spans="1:7">
      <c r="A8" s="12" t="s">
        <v>51</v>
      </c>
      <c r="B8" s="12">
        <v>5</v>
      </c>
      <c r="C8" s="13"/>
      <c r="D8" s="13"/>
      <c r="E8" s="13"/>
      <c r="F8" s="13">
        <f t="shared" si="0"/>
        <v>0</v>
      </c>
      <c r="G8" s="13"/>
    </row>
    <row r="9" spans="1:7">
      <c r="A9" s="12" t="s">
        <v>52</v>
      </c>
      <c r="B9" s="12">
        <v>6</v>
      </c>
      <c r="C9" s="13"/>
      <c r="D9" s="13"/>
      <c r="E9" s="13"/>
      <c r="F9" s="13">
        <f t="shared" si="0"/>
        <v>0</v>
      </c>
      <c r="G9" s="13"/>
    </row>
    <row r="10" spans="1:7">
      <c r="A10" s="12" t="s">
        <v>53</v>
      </c>
      <c r="B10" s="12">
        <v>7</v>
      </c>
      <c r="C10" s="13"/>
      <c r="D10" s="13"/>
      <c r="E10" s="13"/>
      <c r="F10" s="13">
        <f t="shared" si="0"/>
        <v>0</v>
      </c>
      <c r="G10" s="13"/>
    </row>
    <row r="11" spans="1:7">
      <c r="A11" s="11" t="s">
        <v>54</v>
      </c>
      <c r="B11" s="12" t="s">
        <v>55</v>
      </c>
      <c r="C11" s="13">
        <f>C12+C13+C14+C15+C16+C17+C18+C19+C20+C21+C22+C23+C24+C25</f>
        <v>36235</v>
      </c>
      <c r="D11" s="13">
        <f>D12+D13+D14+D15+D16+D17+D18+D19+D20+D21+D22+D23+D24+D25</f>
        <v>66362</v>
      </c>
      <c r="E11" s="13">
        <f>E12+E13+E14+E15+E16+E17+E18+E19+E20+E21+E22+E23+E24+E25</f>
        <v>82365</v>
      </c>
      <c r="F11" s="13">
        <f t="shared" si="0"/>
        <v>61654</v>
      </c>
      <c r="G11" s="13"/>
    </row>
    <row r="12" spans="1:7">
      <c r="A12" s="12" t="s">
        <v>56</v>
      </c>
      <c r="B12" s="12">
        <v>9</v>
      </c>
      <c r="C12" s="13"/>
      <c r="D12" s="13"/>
      <c r="E12" s="13"/>
      <c r="F12" s="13">
        <f t="shared" si="0"/>
        <v>0</v>
      </c>
      <c r="G12" s="13"/>
    </row>
    <row r="13" spans="1:7">
      <c r="A13" s="12" t="s">
        <v>57</v>
      </c>
      <c r="B13" s="12">
        <v>10</v>
      </c>
      <c r="C13" s="13"/>
      <c r="D13" s="13"/>
      <c r="E13" s="13"/>
      <c r="F13" s="13">
        <f t="shared" si="0"/>
        <v>0</v>
      </c>
      <c r="G13" s="13"/>
    </row>
    <row r="14" spans="1:7">
      <c r="A14" s="12" t="s">
        <v>58</v>
      </c>
      <c r="B14" s="12">
        <v>11</v>
      </c>
      <c r="C14" s="13">
        <v>36235</v>
      </c>
      <c r="D14" s="13">
        <v>66362</v>
      </c>
      <c r="E14" s="13">
        <v>82365</v>
      </c>
      <c r="F14" s="13">
        <f t="shared" si="0"/>
        <v>61654</v>
      </c>
      <c r="G14" s="13"/>
    </row>
    <row r="15" spans="1:7">
      <c r="A15" s="12" t="s">
        <v>59</v>
      </c>
      <c r="B15" s="12">
        <v>12</v>
      </c>
      <c r="C15" s="13"/>
      <c r="D15" s="13"/>
      <c r="E15" s="13"/>
      <c r="F15" s="13">
        <v>0</v>
      </c>
      <c r="G15" s="15"/>
    </row>
    <row r="16" spans="1:7">
      <c r="A16" s="12" t="s">
        <v>60</v>
      </c>
      <c r="B16" s="12">
        <v>13</v>
      </c>
      <c r="C16" s="13"/>
      <c r="D16" s="13"/>
      <c r="E16" s="13"/>
      <c r="F16" s="13">
        <v>0</v>
      </c>
      <c r="G16" s="13"/>
    </row>
    <row r="17" spans="1:7">
      <c r="A17" s="12" t="s">
        <v>61</v>
      </c>
      <c r="B17" s="12">
        <v>14</v>
      </c>
      <c r="C17" s="13"/>
      <c r="D17" s="13"/>
      <c r="E17" s="13"/>
      <c r="F17" s="13">
        <v>0</v>
      </c>
      <c r="G17" s="13"/>
    </row>
    <row r="18" spans="1:7">
      <c r="A18" s="12" t="s">
        <v>62</v>
      </c>
      <c r="B18" s="12">
        <v>15</v>
      </c>
      <c r="C18" s="13"/>
      <c r="D18" s="13"/>
      <c r="E18" s="13"/>
      <c r="F18" s="13">
        <v>0</v>
      </c>
      <c r="G18" s="13"/>
    </row>
    <row r="19" spans="1:7">
      <c r="A19" s="12" t="s">
        <v>63</v>
      </c>
      <c r="B19" s="12">
        <v>16</v>
      </c>
      <c r="C19" s="13"/>
      <c r="D19" s="13"/>
      <c r="E19" s="13"/>
      <c r="F19" s="13">
        <v>0</v>
      </c>
      <c r="G19" s="13"/>
    </row>
    <row r="20" spans="1:7">
      <c r="A20" s="12" t="s">
        <v>64</v>
      </c>
      <c r="B20" s="12">
        <v>17</v>
      </c>
      <c r="C20" s="13"/>
      <c r="D20" s="13"/>
      <c r="E20" s="13"/>
      <c r="F20" s="13">
        <f t="shared" si="0"/>
        <v>0</v>
      </c>
      <c r="G20" s="13"/>
    </row>
    <row r="21" spans="1:7">
      <c r="A21" s="12" t="s">
        <v>65</v>
      </c>
      <c r="B21" s="12">
        <v>18</v>
      </c>
      <c r="C21" s="13"/>
      <c r="D21" s="13"/>
      <c r="E21" s="13"/>
      <c r="F21" s="13">
        <f t="shared" si="0"/>
        <v>0</v>
      </c>
      <c r="G21" s="13"/>
    </row>
    <row r="22" spans="1:7">
      <c r="A22" s="12" t="s">
        <v>66</v>
      </c>
      <c r="B22" s="12">
        <v>19</v>
      </c>
      <c r="C22" s="13"/>
      <c r="D22" s="13"/>
      <c r="E22" s="13"/>
      <c r="F22" s="13">
        <f t="shared" si="0"/>
        <v>0</v>
      </c>
      <c r="G22" s="13"/>
    </row>
    <row r="23" spans="1:7">
      <c r="A23" s="12" t="s">
        <v>67</v>
      </c>
      <c r="B23" s="12">
        <v>20</v>
      </c>
      <c r="C23" s="13"/>
      <c r="D23" s="13"/>
      <c r="E23" s="13"/>
      <c r="F23" s="13">
        <f t="shared" si="0"/>
        <v>0</v>
      </c>
      <c r="G23" s="13"/>
    </row>
    <row r="24" spans="1:7">
      <c r="A24" s="12" t="s">
        <v>68</v>
      </c>
      <c r="B24" s="12">
        <v>21</v>
      </c>
      <c r="C24" s="13"/>
      <c r="D24" s="13"/>
      <c r="E24" s="13"/>
      <c r="F24" s="13">
        <f t="shared" si="0"/>
        <v>0</v>
      </c>
      <c r="G24" s="13"/>
    </row>
    <row r="25" ht="24" spans="1:7">
      <c r="A25" s="12" t="s">
        <v>69</v>
      </c>
      <c r="B25" s="12">
        <v>22</v>
      </c>
      <c r="C25" s="13"/>
      <c r="D25" s="13"/>
      <c r="E25" s="13"/>
      <c r="F25" s="13">
        <f t="shared" si="0"/>
        <v>0</v>
      </c>
      <c r="G25" s="13"/>
    </row>
    <row r="26" ht="27" spans="1:7">
      <c r="A26" s="16" t="s">
        <v>70</v>
      </c>
      <c r="B26" s="17" t="s">
        <v>71</v>
      </c>
      <c r="C26" s="13">
        <f>C27+C28+C29</f>
        <v>0</v>
      </c>
      <c r="D26" s="13">
        <f>D27+D28+D29</f>
        <v>0</v>
      </c>
      <c r="E26" s="13">
        <f>E27+E28+E29</f>
        <v>0</v>
      </c>
      <c r="F26" s="13">
        <f t="shared" ref="F26:F38" si="1">(C26+D26+E26)/3</f>
        <v>0</v>
      </c>
      <c r="G26" s="13"/>
    </row>
    <row r="27" spans="1:7">
      <c r="A27" s="18" t="s">
        <v>72</v>
      </c>
      <c r="B27" s="19">
        <v>24</v>
      </c>
      <c r="C27" s="13"/>
      <c r="D27" s="13"/>
      <c r="E27" s="13"/>
      <c r="F27" s="13">
        <f t="shared" si="1"/>
        <v>0</v>
      </c>
      <c r="G27" s="13"/>
    </row>
    <row r="28" spans="1:7">
      <c r="A28" s="18" t="s">
        <v>73</v>
      </c>
      <c r="B28" s="19">
        <v>25</v>
      </c>
      <c r="C28" s="13"/>
      <c r="D28" s="13"/>
      <c r="E28" s="13"/>
      <c r="F28" s="13">
        <f t="shared" si="1"/>
        <v>0</v>
      </c>
      <c r="G28" s="13"/>
    </row>
    <row r="29" spans="1:7">
      <c r="A29" s="18" t="s">
        <v>74</v>
      </c>
      <c r="B29" s="19">
        <v>26</v>
      </c>
      <c r="C29" s="13"/>
      <c r="D29" s="13"/>
      <c r="E29" s="13"/>
      <c r="F29" s="13">
        <f t="shared" si="1"/>
        <v>0</v>
      </c>
      <c r="G29" s="13"/>
    </row>
    <row r="30" ht="27" spans="1:7">
      <c r="A30" s="20" t="s">
        <v>75</v>
      </c>
      <c r="B30" s="21" t="s">
        <v>76</v>
      </c>
      <c r="C30" s="13"/>
      <c r="D30" s="13"/>
      <c r="E30" s="13"/>
      <c r="F30" s="13">
        <f t="shared" si="1"/>
        <v>0</v>
      </c>
      <c r="G30" s="13"/>
    </row>
    <row r="31" spans="1:7">
      <c r="A31" s="18" t="s">
        <v>77</v>
      </c>
      <c r="B31" s="19">
        <v>28</v>
      </c>
      <c r="C31" s="13"/>
      <c r="D31" s="13"/>
      <c r="E31" s="13"/>
      <c r="F31" s="13">
        <f t="shared" si="1"/>
        <v>0</v>
      </c>
      <c r="G31" s="13"/>
    </row>
    <row r="32" spans="1:7">
      <c r="A32" s="18" t="s">
        <v>78</v>
      </c>
      <c r="B32" s="19">
        <v>29</v>
      </c>
      <c r="C32" s="13"/>
      <c r="D32" s="13"/>
      <c r="E32" s="13"/>
      <c r="F32" s="13">
        <f t="shared" si="1"/>
        <v>0</v>
      </c>
      <c r="G32" s="13"/>
    </row>
    <row r="33" ht="27" spans="1:7">
      <c r="A33" s="22" t="s">
        <v>79</v>
      </c>
      <c r="B33" s="23" t="s">
        <v>80</v>
      </c>
      <c r="C33" s="13">
        <f>C34+C35</f>
        <v>14398.67</v>
      </c>
      <c r="D33" s="13">
        <f>D34+D35</f>
        <v>44217</v>
      </c>
      <c r="E33" s="13">
        <f>E34+E35</f>
        <v>44217</v>
      </c>
      <c r="F33" s="13">
        <f t="shared" si="1"/>
        <v>34277.5566666667</v>
      </c>
      <c r="G33" s="13"/>
    </row>
    <row r="34" spans="1:7">
      <c r="A34" s="18" t="s">
        <v>81</v>
      </c>
      <c r="B34" s="19">
        <v>31</v>
      </c>
      <c r="C34" s="13">
        <v>6266.67</v>
      </c>
      <c r="D34" s="13">
        <v>20550</v>
      </c>
      <c r="E34" s="13">
        <v>20550</v>
      </c>
      <c r="F34" s="13">
        <f t="shared" si="1"/>
        <v>15788.89</v>
      </c>
      <c r="G34" s="13"/>
    </row>
    <row r="35" spans="1:7">
      <c r="A35" s="18" t="s">
        <v>82</v>
      </c>
      <c r="B35" s="19">
        <v>32</v>
      </c>
      <c r="C35" s="13">
        <v>8132</v>
      </c>
      <c r="D35" s="13">
        <v>23667</v>
      </c>
      <c r="E35" s="13">
        <v>23667</v>
      </c>
      <c r="F35" s="13">
        <f t="shared" si="1"/>
        <v>18488.6666666667</v>
      </c>
      <c r="G35" s="12"/>
    </row>
    <row r="36" ht="40.5" spans="1:7">
      <c r="A36" s="16" t="s">
        <v>83</v>
      </c>
      <c r="B36" s="17" t="s">
        <v>84</v>
      </c>
      <c r="C36" s="13">
        <f>C4+C11+C26+C30+C33</f>
        <v>112983.67</v>
      </c>
      <c r="D36" s="13">
        <f>D4+D11+D26+D30+D33</f>
        <v>203932</v>
      </c>
      <c r="E36" s="13">
        <f>E4+E11+E26+E30+E33</f>
        <v>254832</v>
      </c>
      <c r="F36" s="13">
        <f t="shared" si="1"/>
        <v>190582.556666667</v>
      </c>
      <c r="G36" s="13"/>
    </row>
    <row r="37" ht="27" spans="1:7">
      <c r="A37" s="16" t="s">
        <v>85</v>
      </c>
      <c r="B37" s="17">
        <v>34</v>
      </c>
      <c r="C37" s="25">
        <v>66</v>
      </c>
      <c r="D37" s="26">
        <v>116</v>
      </c>
      <c r="E37" s="26">
        <v>160</v>
      </c>
      <c r="F37" s="27">
        <f t="shared" si="1"/>
        <v>114</v>
      </c>
      <c r="G37" s="13"/>
    </row>
    <row r="38" ht="27" spans="1:7">
      <c r="A38" s="24" t="s">
        <v>86</v>
      </c>
      <c r="B38" s="17" t="s">
        <v>87</v>
      </c>
      <c r="C38" s="14">
        <f>C36/C37</f>
        <v>1711.87378787879</v>
      </c>
      <c r="D38" s="14">
        <f>D36/D37</f>
        <v>1758.03448275862</v>
      </c>
      <c r="E38" s="14">
        <f>E36/E37</f>
        <v>1592.7</v>
      </c>
      <c r="F38" s="14">
        <f t="shared" si="1"/>
        <v>1687.53609021247</v>
      </c>
      <c r="G38" s="13"/>
    </row>
  </sheetData>
  <mergeCells count="2">
    <mergeCell ref="A1:G1"/>
    <mergeCell ref="A2:G2"/>
  </mergeCells>
  <pageMargins left="0.708333333333333" right="0.751388888888889" top="1" bottom="1" header="0.511805555555556" footer="0.511805555555556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opLeftCell="A11" workbookViewId="0">
      <selection activeCell="I26" sqref="I26"/>
    </sheetView>
  </sheetViews>
  <sheetFormatPr defaultColWidth="8.8" defaultRowHeight="14.25" outlineLevelCol="6"/>
  <cols>
    <col min="1" max="1" width="16.1" customWidth="1"/>
    <col min="2" max="2" width="8.8" customWidth="1"/>
    <col min="3" max="4" width="8.5" customWidth="1"/>
    <col min="5" max="5" width="9.875" customWidth="1"/>
    <col min="6" max="6" width="11.5" style="1" customWidth="1"/>
    <col min="7" max="7" width="7.5" customWidth="1"/>
  </cols>
  <sheetData>
    <row r="1" ht="29.25" spans="1:7">
      <c r="A1" s="2" t="s">
        <v>88</v>
      </c>
      <c r="B1" s="3"/>
      <c r="C1" s="3"/>
      <c r="D1" s="3"/>
      <c r="E1" s="3"/>
      <c r="F1" s="4"/>
      <c r="G1" s="3"/>
    </row>
    <row r="2" spans="1:7">
      <c r="A2" s="5"/>
      <c r="B2" s="6"/>
      <c r="C2" s="6"/>
      <c r="D2" s="6"/>
      <c r="E2" s="6"/>
      <c r="F2" s="7"/>
      <c r="G2" s="6"/>
    </row>
    <row r="3" ht="24" spans="1:7">
      <c r="A3" s="8" t="s">
        <v>44</v>
      </c>
      <c r="B3" s="8" t="s">
        <v>16</v>
      </c>
      <c r="C3" s="8" t="s">
        <v>17</v>
      </c>
      <c r="D3" s="8" t="s">
        <v>18</v>
      </c>
      <c r="E3" s="8" t="s">
        <v>19</v>
      </c>
      <c r="F3" s="9" t="s">
        <v>20</v>
      </c>
      <c r="G3" s="10" t="s">
        <v>45</v>
      </c>
    </row>
    <row r="4" spans="1:7">
      <c r="A4" s="11" t="s">
        <v>46</v>
      </c>
      <c r="B4" s="12" t="s">
        <v>47</v>
      </c>
      <c r="C4" s="13">
        <f>C5+C6+C7+C8+C9+C10</f>
        <v>402350</v>
      </c>
      <c r="D4" s="13">
        <f>D5+D6+D7+D8+D9+D10</f>
        <v>1026850</v>
      </c>
      <c r="E4" s="13">
        <f>E5+E6+E7+E8+E9+E10</f>
        <v>1286271</v>
      </c>
      <c r="F4" s="14">
        <f>(C4+D4+E4)/3</f>
        <v>905157</v>
      </c>
      <c r="G4" s="13"/>
    </row>
    <row r="5" spans="1:7">
      <c r="A5" s="12" t="s">
        <v>48</v>
      </c>
      <c r="B5" s="12">
        <v>2</v>
      </c>
      <c r="C5" s="13">
        <v>402350</v>
      </c>
      <c r="D5" s="13">
        <v>1026850</v>
      </c>
      <c r="E5" s="13">
        <v>1286271</v>
      </c>
      <c r="F5" s="14">
        <f t="shared" ref="F5:F38" si="0">(C5+D5+E5)/3</f>
        <v>905157</v>
      </c>
      <c r="G5" s="13"/>
    </row>
    <row r="6" spans="1:7">
      <c r="A6" s="12" t="s">
        <v>49</v>
      </c>
      <c r="B6" s="12">
        <v>3</v>
      </c>
      <c r="C6" s="13"/>
      <c r="D6" s="13"/>
      <c r="E6" s="13"/>
      <c r="F6" s="14">
        <f t="shared" si="0"/>
        <v>0</v>
      </c>
      <c r="G6" s="13"/>
    </row>
    <row r="7" spans="1:7">
      <c r="A7" s="12" t="s">
        <v>50</v>
      </c>
      <c r="B7" s="12">
        <v>4</v>
      </c>
      <c r="C7" s="13"/>
      <c r="D7" s="13"/>
      <c r="E7" s="13"/>
      <c r="F7" s="14">
        <f t="shared" si="0"/>
        <v>0</v>
      </c>
      <c r="G7" s="13"/>
    </row>
    <row r="8" spans="1:7">
      <c r="A8" s="12" t="s">
        <v>51</v>
      </c>
      <c r="B8" s="12">
        <v>5</v>
      </c>
      <c r="C8" s="13"/>
      <c r="D8" s="13"/>
      <c r="E8" s="13"/>
      <c r="F8" s="14">
        <f t="shared" si="0"/>
        <v>0</v>
      </c>
      <c r="G8" s="13"/>
    </row>
    <row r="9" spans="1:7">
      <c r="A9" s="12" t="s">
        <v>52</v>
      </c>
      <c r="B9" s="12">
        <v>6</v>
      </c>
      <c r="C9" s="13"/>
      <c r="D9" s="13"/>
      <c r="E9" s="13"/>
      <c r="F9" s="14">
        <f t="shared" si="0"/>
        <v>0</v>
      </c>
      <c r="G9" s="13"/>
    </row>
    <row r="10" spans="1:7">
      <c r="A10" s="12" t="s">
        <v>53</v>
      </c>
      <c r="B10" s="12">
        <v>7</v>
      </c>
      <c r="C10" s="13"/>
      <c r="D10" s="13"/>
      <c r="E10" s="13"/>
      <c r="F10" s="14">
        <f t="shared" si="0"/>
        <v>0</v>
      </c>
      <c r="G10" s="13"/>
    </row>
    <row r="11" spans="1:7">
      <c r="A11" s="11" t="s">
        <v>54</v>
      </c>
      <c r="B11" s="12" t="s">
        <v>55</v>
      </c>
      <c r="C11" s="13">
        <f>C12+C13+C14+C15+C16+C17+C18+C19+C20+C21+C22+C23+C24+C25</f>
        <v>50940</v>
      </c>
      <c r="D11" s="13">
        <f>D12+D13+D14+D15+D16+D17+D18+D19+D20+D21+D22+D23+D24+D25</f>
        <v>166215</v>
      </c>
      <c r="E11" s="13">
        <f>E12+E13+E14+E15+E16+E17+E18+E19+E20+E21+E22+E23+E24+E25</f>
        <v>204926</v>
      </c>
      <c r="F11" s="14">
        <f t="shared" si="0"/>
        <v>140693.666666667</v>
      </c>
      <c r="G11" s="13"/>
    </row>
    <row r="12" spans="1:7">
      <c r="A12" s="12" t="s">
        <v>56</v>
      </c>
      <c r="B12" s="12">
        <v>9</v>
      </c>
      <c r="C12" s="13">
        <v>4115</v>
      </c>
      <c r="D12" s="13">
        <v>10232</v>
      </c>
      <c r="E12" s="13">
        <v>10112</v>
      </c>
      <c r="F12" s="14">
        <f t="shared" si="0"/>
        <v>8153</v>
      </c>
      <c r="G12" s="13"/>
    </row>
    <row r="13" spans="1:7">
      <c r="A13" s="12" t="s">
        <v>57</v>
      </c>
      <c r="B13" s="12">
        <v>10</v>
      </c>
      <c r="C13" s="13">
        <v>16205</v>
      </c>
      <c r="D13" s="13">
        <v>58230</v>
      </c>
      <c r="E13" s="13">
        <v>78555</v>
      </c>
      <c r="F13" s="14">
        <f t="shared" si="0"/>
        <v>50996.6666666667</v>
      </c>
      <c r="G13" s="13"/>
    </row>
    <row r="14" spans="1:7">
      <c r="A14" s="12" t="s">
        <v>58</v>
      </c>
      <c r="B14" s="12">
        <v>11</v>
      </c>
      <c r="C14" s="13">
        <v>30620</v>
      </c>
      <c r="D14" s="13">
        <v>97753</v>
      </c>
      <c r="E14" s="13">
        <v>116259</v>
      </c>
      <c r="F14" s="14">
        <f t="shared" si="0"/>
        <v>81544</v>
      </c>
      <c r="G14" s="13"/>
    </row>
    <row r="15" spans="1:7">
      <c r="A15" s="12" t="s">
        <v>59</v>
      </c>
      <c r="B15" s="12">
        <v>12</v>
      </c>
      <c r="C15" s="13"/>
      <c r="D15" s="13"/>
      <c r="E15" s="13"/>
      <c r="F15" s="14">
        <f t="shared" si="0"/>
        <v>0</v>
      </c>
      <c r="G15" s="15"/>
    </row>
    <row r="16" spans="1:7">
      <c r="A16" s="12" t="s">
        <v>60</v>
      </c>
      <c r="B16" s="12">
        <v>13</v>
      </c>
      <c r="C16" s="13"/>
      <c r="D16" s="13"/>
      <c r="E16" s="13"/>
      <c r="F16" s="14">
        <f t="shared" si="0"/>
        <v>0</v>
      </c>
      <c r="G16" s="13"/>
    </row>
    <row r="17" spans="1:7">
      <c r="A17" s="12" t="s">
        <v>61</v>
      </c>
      <c r="B17" s="12">
        <v>14</v>
      </c>
      <c r="C17" s="13"/>
      <c r="D17" s="13"/>
      <c r="E17" s="13"/>
      <c r="F17" s="14">
        <f t="shared" si="0"/>
        <v>0</v>
      </c>
      <c r="G17" s="13"/>
    </row>
    <row r="18" spans="1:7">
      <c r="A18" s="12" t="s">
        <v>62</v>
      </c>
      <c r="B18" s="12">
        <v>15</v>
      </c>
      <c r="C18" s="13"/>
      <c r="D18" s="13"/>
      <c r="E18" s="13"/>
      <c r="F18" s="14">
        <f t="shared" si="0"/>
        <v>0</v>
      </c>
      <c r="G18" s="13"/>
    </row>
    <row r="19" spans="1:7">
      <c r="A19" s="12" t="s">
        <v>63</v>
      </c>
      <c r="B19" s="12">
        <v>16</v>
      </c>
      <c r="C19" s="13"/>
      <c r="D19" s="13"/>
      <c r="E19" s="13"/>
      <c r="F19" s="14">
        <f t="shared" si="0"/>
        <v>0</v>
      </c>
      <c r="G19" s="13"/>
    </row>
    <row r="20" spans="1:7">
      <c r="A20" s="12" t="s">
        <v>64</v>
      </c>
      <c r="B20" s="12">
        <v>17</v>
      </c>
      <c r="C20" s="13"/>
      <c r="D20" s="13"/>
      <c r="E20" s="13"/>
      <c r="F20" s="14">
        <f t="shared" si="0"/>
        <v>0</v>
      </c>
      <c r="G20" s="13"/>
    </row>
    <row r="21" spans="1:7">
      <c r="A21" s="12" t="s">
        <v>65</v>
      </c>
      <c r="B21" s="12">
        <v>18</v>
      </c>
      <c r="C21" s="13"/>
      <c r="D21" s="13"/>
      <c r="E21" s="13"/>
      <c r="F21" s="14">
        <f t="shared" si="0"/>
        <v>0</v>
      </c>
      <c r="G21" s="13"/>
    </row>
    <row r="22" spans="1:7">
      <c r="A22" s="12" t="s">
        <v>89</v>
      </c>
      <c r="B22" s="12">
        <v>19</v>
      </c>
      <c r="C22" s="13"/>
      <c r="D22" s="13"/>
      <c r="E22" s="13"/>
      <c r="F22" s="14">
        <f t="shared" si="0"/>
        <v>0</v>
      </c>
      <c r="G22" s="13"/>
    </row>
    <row r="23" spans="1:7">
      <c r="A23" s="12" t="s">
        <v>90</v>
      </c>
      <c r="B23" s="12">
        <v>20</v>
      </c>
      <c r="C23" s="13"/>
      <c r="D23" s="13"/>
      <c r="E23" s="13"/>
      <c r="F23" s="14">
        <f t="shared" si="0"/>
        <v>0</v>
      </c>
      <c r="G23" s="13"/>
    </row>
    <row r="24" spans="1:7">
      <c r="A24" s="12" t="s">
        <v>91</v>
      </c>
      <c r="B24" s="12">
        <v>21</v>
      </c>
      <c r="C24" s="13"/>
      <c r="D24" s="13"/>
      <c r="E24" s="13"/>
      <c r="F24" s="14">
        <f t="shared" si="0"/>
        <v>0</v>
      </c>
      <c r="G24" s="13"/>
    </row>
    <row r="25" ht="24" spans="1:7">
      <c r="A25" s="12" t="s">
        <v>69</v>
      </c>
      <c r="B25" s="12">
        <v>22</v>
      </c>
      <c r="C25" s="13"/>
      <c r="D25" s="13"/>
      <c r="E25" s="13"/>
      <c r="F25" s="14">
        <f t="shared" si="0"/>
        <v>0</v>
      </c>
      <c r="G25" s="13"/>
    </row>
    <row r="26" ht="27" spans="1:7">
      <c r="A26" s="16" t="s">
        <v>70</v>
      </c>
      <c r="B26" s="17" t="s">
        <v>71</v>
      </c>
      <c r="C26" s="13">
        <f>C27+C28+C29</f>
        <v>0</v>
      </c>
      <c r="D26" s="13">
        <f>D27+D28+D29</f>
        <v>0</v>
      </c>
      <c r="E26" s="13">
        <f>E27+E28+E29</f>
        <v>0</v>
      </c>
      <c r="F26" s="14">
        <f t="shared" si="0"/>
        <v>0</v>
      </c>
      <c r="G26" s="13"/>
    </row>
    <row r="27" spans="1:7">
      <c r="A27" s="18" t="s">
        <v>72</v>
      </c>
      <c r="B27" s="19">
        <v>24</v>
      </c>
      <c r="C27" s="13"/>
      <c r="D27" s="13"/>
      <c r="E27" s="13"/>
      <c r="F27" s="14">
        <f t="shared" si="0"/>
        <v>0</v>
      </c>
      <c r="G27" s="13"/>
    </row>
    <row r="28" spans="1:7">
      <c r="A28" s="18" t="s">
        <v>73</v>
      </c>
      <c r="B28" s="19">
        <v>25</v>
      </c>
      <c r="C28" s="13"/>
      <c r="D28" s="13"/>
      <c r="E28" s="13"/>
      <c r="F28" s="14">
        <f t="shared" si="0"/>
        <v>0</v>
      </c>
      <c r="G28" s="13"/>
    </row>
    <row r="29" spans="1:7">
      <c r="A29" s="18" t="s">
        <v>74</v>
      </c>
      <c r="B29" s="19">
        <v>26</v>
      </c>
      <c r="C29" s="13"/>
      <c r="D29" s="13"/>
      <c r="E29" s="13"/>
      <c r="F29" s="14">
        <f t="shared" si="0"/>
        <v>0</v>
      </c>
      <c r="G29" s="13"/>
    </row>
    <row r="30" ht="27" spans="1:7">
      <c r="A30" s="20" t="s">
        <v>75</v>
      </c>
      <c r="B30" s="21" t="s">
        <v>76</v>
      </c>
      <c r="C30" s="13">
        <f>C31+C32</f>
        <v>0</v>
      </c>
      <c r="D30" s="13">
        <f>D31+D32</f>
        <v>0</v>
      </c>
      <c r="E30" s="13">
        <f>E31+E32</f>
        <v>0</v>
      </c>
      <c r="F30" s="14">
        <f t="shared" si="0"/>
        <v>0</v>
      </c>
      <c r="G30" s="13"/>
    </row>
    <row r="31" spans="1:7">
      <c r="A31" s="18" t="s">
        <v>77</v>
      </c>
      <c r="B31" s="19">
        <v>28</v>
      </c>
      <c r="C31" s="13"/>
      <c r="D31" s="13"/>
      <c r="E31" s="13"/>
      <c r="F31" s="14">
        <f t="shared" si="0"/>
        <v>0</v>
      </c>
      <c r="G31" s="13"/>
    </row>
    <row r="32" spans="1:7">
      <c r="A32" s="18" t="s">
        <v>78</v>
      </c>
      <c r="B32" s="19">
        <v>29</v>
      </c>
      <c r="C32" s="13"/>
      <c r="D32" s="13"/>
      <c r="E32" s="13"/>
      <c r="F32" s="14">
        <f t="shared" si="0"/>
        <v>0</v>
      </c>
      <c r="G32" s="13"/>
    </row>
    <row r="33" ht="27" spans="1:7">
      <c r="A33" s="22" t="s">
        <v>79</v>
      </c>
      <c r="B33" s="23" t="s">
        <v>80</v>
      </c>
      <c r="C33" s="13">
        <f>C34+C35</f>
        <v>38999.03</v>
      </c>
      <c r="D33" s="13">
        <f>D34+D35</f>
        <v>123907.3</v>
      </c>
      <c r="E33" s="13">
        <f>E34+E35</f>
        <v>123907.3</v>
      </c>
      <c r="F33" s="14">
        <f t="shared" si="0"/>
        <v>95604.5433333333</v>
      </c>
      <c r="G33" s="13"/>
    </row>
    <row r="34" spans="1:7">
      <c r="A34" s="18" t="s">
        <v>81</v>
      </c>
      <c r="B34" s="19">
        <v>31</v>
      </c>
      <c r="C34" s="13">
        <v>18453.03</v>
      </c>
      <c r="D34" s="13">
        <v>55360.3</v>
      </c>
      <c r="E34" s="13">
        <v>55360.3</v>
      </c>
      <c r="F34" s="14">
        <f t="shared" si="0"/>
        <v>43057.8766666667</v>
      </c>
      <c r="G34" s="13"/>
    </row>
    <row r="35" spans="1:7">
      <c r="A35" s="18" t="s">
        <v>82</v>
      </c>
      <c r="B35" s="19">
        <v>32</v>
      </c>
      <c r="C35" s="13">
        <v>20546</v>
      </c>
      <c r="D35" s="13">
        <v>68547</v>
      </c>
      <c r="E35" s="13">
        <v>68547</v>
      </c>
      <c r="F35" s="14">
        <f t="shared" si="0"/>
        <v>52546.6666666667</v>
      </c>
      <c r="G35" s="12"/>
    </row>
    <row r="36" ht="40.5" spans="1:7">
      <c r="A36" s="16" t="s">
        <v>83</v>
      </c>
      <c r="B36" s="17" t="s">
        <v>84</v>
      </c>
      <c r="C36" s="13">
        <f>C4+C11+C26+C30+C33</f>
        <v>492289.03</v>
      </c>
      <c r="D36" s="13">
        <f>D4+D11+D26+D30+D33</f>
        <v>1316972.3</v>
      </c>
      <c r="E36" s="13">
        <f>E4+E11+E26+E30+E33</f>
        <v>1615104.3</v>
      </c>
      <c r="F36" s="14">
        <f t="shared" si="0"/>
        <v>1141455.21</v>
      </c>
      <c r="G36" s="13"/>
    </row>
    <row r="37" ht="27" spans="1:7">
      <c r="A37" s="16" t="s">
        <v>85</v>
      </c>
      <c r="B37" s="17">
        <v>34</v>
      </c>
      <c r="C37" s="13">
        <v>66</v>
      </c>
      <c r="D37" s="13">
        <v>116</v>
      </c>
      <c r="E37" s="13">
        <v>160</v>
      </c>
      <c r="F37" s="14">
        <f t="shared" si="0"/>
        <v>114</v>
      </c>
      <c r="G37" s="13"/>
    </row>
    <row r="38" ht="27" spans="1:7">
      <c r="A38" s="24" t="s">
        <v>92</v>
      </c>
      <c r="B38" s="17" t="s">
        <v>87</v>
      </c>
      <c r="C38" s="14">
        <f>C36/C37</f>
        <v>7458.9246969697</v>
      </c>
      <c r="D38" s="14">
        <f>D36/D37</f>
        <v>11353.2094827586</v>
      </c>
      <c r="E38" s="14">
        <f>E36/E37</f>
        <v>10094.401875</v>
      </c>
      <c r="F38" s="14">
        <f t="shared" si="0"/>
        <v>9635.51201824277</v>
      </c>
      <c r="G38" s="13"/>
    </row>
  </sheetData>
  <mergeCells count="2">
    <mergeCell ref="A1:G1"/>
    <mergeCell ref="A2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学校基本情况表</vt:lpstr>
      <vt:lpstr>学校住宿费成本支出明细表</vt:lpstr>
      <vt:lpstr>学校教育成本支出明细表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卡特小强</cp:lastModifiedBy>
  <cp:revision>1</cp:revision>
  <dcterms:created xsi:type="dcterms:W3CDTF">2019-08-05T16:43:00Z</dcterms:created>
  <dcterms:modified xsi:type="dcterms:W3CDTF">2026-04-16T08:41:47Z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/>
  </property>
  <property fmtid="{D5CDD505-2E9C-101B-9397-08002B2CF9AE}" pid="4" name="CalculationRule">
    <vt:i4>0</vt:i4>
  </property>
</Properties>
</file>